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105" windowWidth="18015" windowHeight="11790"/>
  </bookViews>
  <sheets>
    <sheet name="Sheet1" sheetId="1" r:id="rId1"/>
    <sheet name="Sheet2" sheetId="2" r:id="rId2"/>
    <sheet name="Sheet3" sheetId="3" r:id="rId3"/>
  </sheets>
  <calcPr calcId="144525"/>
  <pivotCaches>
    <pivotCache cacheId="16" r:id="rId4"/>
  </pivotCaches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3" i="1"/>
  <c r="G3" i="1"/>
  <c r="H3" i="1"/>
  <c r="I3" i="1" s="1"/>
  <c r="F3" i="1"/>
  <c r="E13" i="1"/>
  <c r="H13" i="1" s="1"/>
  <c r="F13" i="1"/>
  <c r="G13" i="1" s="1"/>
  <c r="F11" i="1"/>
  <c r="G11" i="1" s="1"/>
  <c r="F12" i="1"/>
  <c r="G12" i="1" s="1"/>
  <c r="E11" i="1"/>
  <c r="H11" i="1" s="1"/>
  <c r="E12" i="1"/>
  <c r="H12" i="1" s="1"/>
  <c r="F5" i="1"/>
  <c r="G5" i="1" s="1"/>
  <c r="F6" i="1"/>
  <c r="G6" i="1" s="1"/>
  <c r="F7" i="1"/>
  <c r="G7" i="1" s="1"/>
  <c r="F8" i="1"/>
  <c r="F9" i="1"/>
  <c r="G9" i="1" s="1"/>
  <c r="F10" i="1"/>
  <c r="G10" i="1" s="1"/>
  <c r="F4" i="1"/>
  <c r="G4" i="1" s="1"/>
  <c r="E3" i="1"/>
  <c r="E6" i="1"/>
  <c r="H6" i="1" s="1"/>
  <c r="E4" i="1"/>
  <c r="H4" i="1" s="1"/>
  <c r="E5" i="1"/>
  <c r="H5" i="1" s="1"/>
  <c r="E7" i="1"/>
  <c r="H7" i="1" s="1"/>
  <c r="E8" i="1"/>
  <c r="H8" i="1" s="1"/>
  <c r="E9" i="1"/>
  <c r="H9" i="1" s="1"/>
  <c r="E10" i="1"/>
  <c r="H10" i="1" s="1"/>
  <c r="I10" i="1" s="1"/>
  <c r="I9" i="1" l="1"/>
  <c r="I5" i="1"/>
  <c r="M6" i="1"/>
  <c r="I6" i="1"/>
  <c r="I11" i="1"/>
  <c r="N13" i="1"/>
  <c r="N11" i="1"/>
  <c r="N9" i="1"/>
  <c r="N7" i="1"/>
  <c r="I4" i="1"/>
  <c r="N2" i="1" s="1"/>
  <c r="I8" i="1"/>
  <c r="I12" i="1"/>
  <c r="N12" i="1"/>
  <c r="N10" i="1"/>
  <c r="N8" i="1"/>
  <c r="N6" i="1"/>
  <c r="I13" i="1"/>
  <c r="I7" i="1"/>
  <c r="M13" i="1"/>
  <c r="M11" i="1"/>
  <c r="M9" i="1"/>
  <c r="M7" i="1"/>
  <c r="M3" i="1"/>
  <c r="M4" i="1"/>
  <c r="M2" i="1"/>
  <c r="M12" i="1"/>
  <c r="M10" i="1"/>
  <c r="M8" i="1"/>
  <c r="G8" i="1"/>
  <c r="M5" i="1"/>
  <c r="N4" i="1" l="1"/>
  <c r="N3" i="1"/>
  <c r="N5" i="1"/>
</calcChain>
</file>

<file path=xl/sharedStrings.xml><?xml version="1.0" encoding="utf-8"?>
<sst xmlns="http://schemas.openxmlformats.org/spreadsheetml/2006/main" count="32" uniqueCount="17">
  <si>
    <t>b</t>
  </si>
  <si>
    <t>c</t>
  </si>
  <si>
    <t>a</t>
  </si>
  <si>
    <t>d</t>
  </si>
  <si>
    <t>menuo</t>
  </si>
  <si>
    <t>nauju klientu</t>
  </si>
  <si>
    <t>klientas</t>
  </si>
  <si>
    <t>ar naujas klientas</t>
  </si>
  <si>
    <t>g</t>
  </si>
  <si>
    <t>pardavimu suma</t>
  </si>
  <si>
    <t>pagalbinis kodas (klientas-menuo)</t>
  </si>
  <si>
    <t>VLOOKUP</t>
  </si>
  <si>
    <t>Grand Total</t>
  </si>
  <si>
    <t>Firmos</t>
  </si>
  <si>
    <t>Naujos</t>
  </si>
  <si>
    <t>Menesiai</t>
  </si>
  <si>
    <t>Ar nauja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</si>
</sst>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nadijus Poplavskis" refreshedDate="40609.448506944442" createdVersion="4" refreshedVersion="4" minRefreshableVersion="3" recordCount="10">
  <cacheSource type="worksheet">
    <worksheetSource ref="B3:J13" sheet="Sheet1"/>
  </cacheSource>
  <cacheFields count="9">
    <cacheField name="a" numFmtId="0">
      <sharedItems count="5">
        <s v="a"/>
        <s v="b"/>
        <s v="c"/>
        <s v="d"/>
        <s v="g"/>
      </sharedItems>
    </cacheField>
    <cacheField name="9999,99" numFmtId="0">
      <sharedItems containsSemiMixedTypes="0" containsString="0" containsNumber="1" minValue="1111.1099999999999" maxValue="9999.1010000000006"/>
    </cacheField>
    <cacheField name="2011.01.01" numFmtId="14">
      <sharedItems containsSemiMixedTypes="0" containsNonDate="0" containsDate="1" containsString="0" minDate="2011-01-01T00:00:00" maxDate="2011-04-03T00:00:00"/>
    </cacheField>
    <cacheField name="1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12" numFmtId="0">
      <sharedItems containsSemiMixedTypes="0" containsString="0" containsNumber="1" containsInteger="1" minValue="0" maxValue="1"/>
    </cacheField>
    <cacheField name="a2" numFmtId="0">
      <sharedItems containsMixedTypes="1" containsNumber="1" containsInteger="1" minValue="0" maxValue="0"/>
    </cacheField>
    <cacheField name="a-1" numFmtId="0">
      <sharedItems/>
    </cacheField>
    <cacheField name="11111,1" numFmtId="0">
      <sharedItems containsSemiMixedTypes="0" containsString="0" containsNumber="1" minValue="0" maxValue="12221.32"/>
    </cacheField>
    <cacheField name="13" numFmtId="0">
      <sharedItems containsSemiMixedTypes="0" containsString="0" containsNumber="1" containsInteger="1" minValue="0" maxValue="1" count="2">
        <n v="1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1111.1099999999999"/>
    <d v="2011-01-01T00:00:00"/>
    <x v="0"/>
    <n v="0"/>
    <n v="0"/>
    <s v="a-1"/>
    <n v="0"/>
    <x v="0"/>
  </r>
  <r>
    <x v="1"/>
    <n v="2222.2199999999998"/>
    <d v="2011-02-01T00:00:00"/>
    <x v="1"/>
    <n v="1"/>
    <s v="b"/>
    <s v="b-2"/>
    <n v="12221.32"/>
    <x v="0"/>
  </r>
  <r>
    <x v="1"/>
    <n v="9999.1"/>
    <d v="2011-02-01T00:00:00"/>
    <x v="1"/>
    <n v="0"/>
    <n v="0"/>
    <s v="b-2"/>
    <n v="0"/>
    <x v="0"/>
  </r>
  <r>
    <x v="2"/>
    <n v="1111.1199999999999"/>
    <d v="2011-03-01T00:00:00"/>
    <x v="2"/>
    <n v="1"/>
    <s v="c"/>
    <s v="c-3"/>
    <n v="1111.1199999999999"/>
    <x v="0"/>
  </r>
  <r>
    <x v="0"/>
    <n v="2222.23"/>
    <d v="2011-03-01T00:00:00"/>
    <x v="2"/>
    <n v="0"/>
    <n v="0"/>
    <s v="a-3"/>
    <n v="0"/>
    <x v="1"/>
  </r>
  <r>
    <x v="2"/>
    <n v="9999.1010000000006"/>
    <d v="2011-04-01T00:00:00"/>
    <x v="3"/>
    <n v="0"/>
    <n v="0"/>
    <s v="c-4"/>
    <n v="0"/>
    <x v="1"/>
  </r>
  <r>
    <x v="3"/>
    <n v="1111.1300000000001"/>
    <d v="2011-04-01T00:00:00"/>
    <x v="3"/>
    <n v="1"/>
    <s v="d"/>
    <s v="d-4"/>
    <n v="2222.2600000000002"/>
    <x v="0"/>
  </r>
  <r>
    <x v="0"/>
    <n v="1111.1300000000001"/>
    <d v="2011-04-01T00:00:00"/>
    <x v="3"/>
    <n v="0"/>
    <n v="0"/>
    <s v="a-4"/>
    <n v="0"/>
    <x v="1"/>
  </r>
  <r>
    <x v="3"/>
    <n v="1111.1300000000001"/>
    <d v="2011-04-01T00:00:00"/>
    <x v="3"/>
    <n v="0"/>
    <n v="0"/>
    <s v="d-4"/>
    <n v="0"/>
    <x v="0"/>
  </r>
  <r>
    <x v="4"/>
    <n v="1112.1300000000001"/>
    <d v="2011-04-02T00:00:00"/>
    <x v="3"/>
    <n v="1"/>
    <s v="g"/>
    <s v="g-4"/>
    <n v="1112.130000000000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Firmos" colHeaderCaption="Menesiai">
  <location ref="B17:G24" firstHeaderRow="1" firstDataRow="2" firstDataCol="1" rowPageCount="1" colPageCount="1"/>
  <pivotFields count="9"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numFmtId="14" showAll="0"/>
    <pivotField axis="axisCol" showAll="0">
      <items count="5">
        <item x="0"/>
        <item x="1"/>
        <item x="2"/>
        <item x="3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name="Ar nauja firma" axis="axisPage" multipleItemSelectionAllowed="1" showAll="0" defaultSubtotal="0">
      <items count="2">
        <item h="1" x="1"/>
        <item x="0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8" hier="-1"/>
  </pageFields>
  <dataFields count="1">
    <dataField name="Naujos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4"/>
  <sheetViews>
    <sheetView tabSelected="1" workbookViewId="0">
      <selection activeCell="B16" sqref="B16"/>
    </sheetView>
  </sheetViews>
  <sheetFormatPr defaultRowHeight="15" x14ac:dyDescent="0.25"/>
  <cols>
    <col min="1" max="1" width="7.7109375" customWidth="1"/>
    <col min="2" max="2" width="14.28515625" customWidth="1"/>
    <col min="3" max="3" width="16.28515625" customWidth="1"/>
    <col min="4" max="4" width="10.5703125" customWidth="1"/>
    <col min="5" max="5" width="8" style="2" customWidth="1"/>
    <col min="6" max="6" width="8" customWidth="1"/>
    <col min="7" max="7" width="11.28515625" bestFit="1" customWidth="1"/>
    <col min="8" max="8" width="20.85546875" bestFit="1" customWidth="1"/>
    <col min="9" max="9" width="15.7109375" bestFit="1" customWidth="1"/>
    <col min="10" max="10" width="9.5703125" bestFit="1" customWidth="1"/>
    <col min="11" max="11" width="9.5703125" customWidth="1"/>
    <col min="12" max="12" width="7.28515625" bestFit="1" customWidth="1"/>
    <col min="13" max="13" width="12.7109375" bestFit="1" customWidth="1"/>
    <col min="14" max="14" width="15.7109375" bestFit="1" customWidth="1"/>
    <col min="15" max="15" width="16.7109375" customWidth="1"/>
  </cols>
  <sheetData>
    <row r="1" spans="1:14" x14ac:dyDescent="0.25">
      <c r="L1" s="4" t="s">
        <v>4</v>
      </c>
      <c r="M1" s="5" t="s">
        <v>5</v>
      </c>
      <c r="N1" s="5" t="s">
        <v>9</v>
      </c>
    </row>
    <row r="2" spans="1:14" x14ac:dyDescent="0.25">
      <c r="B2" t="s">
        <v>6</v>
      </c>
      <c r="E2" s="2" t="s">
        <v>4</v>
      </c>
      <c r="F2" s="10" t="s">
        <v>7</v>
      </c>
      <c r="G2" s="10" t="s">
        <v>6</v>
      </c>
      <c r="H2" s="10" t="s">
        <v>10</v>
      </c>
      <c r="I2" s="10" t="s">
        <v>9</v>
      </c>
      <c r="J2" s="6" t="s">
        <v>11</v>
      </c>
      <c r="K2" s="6"/>
      <c r="L2" s="4">
        <v>1</v>
      </c>
      <c r="M2" s="4">
        <f t="shared" ref="M2:M13" si="0">SUMIF(E:E,L2,F:F)</f>
        <v>1</v>
      </c>
      <c r="N2" s="4">
        <f t="shared" ref="N2:N13" si="1">SUMIF(E:E,L2,I:I)</f>
        <v>11111.1</v>
      </c>
    </row>
    <row r="3" spans="1:14" x14ac:dyDescent="0.25">
      <c r="A3" s="2">
        <v>1</v>
      </c>
      <c r="B3" s="1" t="s">
        <v>2</v>
      </c>
      <c r="C3">
        <v>9999.99</v>
      </c>
      <c r="D3" s="3">
        <v>40544</v>
      </c>
      <c r="E3" s="2">
        <f>MONTH(D3)</f>
        <v>1</v>
      </c>
      <c r="F3" s="11">
        <f>IF(ISNA(MATCH(B3,$B$1:B2,0)),1,0)</f>
        <v>1</v>
      </c>
      <c r="G3" s="11" t="str">
        <f>IF(F3=1,B3,0)</f>
        <v>a</v>
      </c>
      <c r="H3" s="11" t="str">
        <f>B3&amp;"-"&amp;E3</f>
        <v>a-1</v>
      </c>
      <c r="I3" s="11">
        <f>IF(F3=1,SUMIF(H:H,H3,C:C),0)</f>
        <v>11111.1</v>
      </c>
      <c r="J3" s="12">
        <f>IF(E3=VLOOKUP(B3,$B$3:E13,4,FALSE),1,0)</f>
        <v>1</v>
      </c>
      <c r="L3" s="4">
        <v>2</v>
      </c>
      <c r="M3" s="4">
        <f t="shared" si="0"/>
        <v>1</v>
      </c>
      <c r="N3" s="4">
        <f t="shared" si="1"/>
        <v>12221.32</v>
      </c>
    </row>
    <row r="4" spans="1:14" x14ac:dyDescent="0.25">
      <c r="A4" s="2">
        <v>2</v>
      </c>
      <c r="B4" t="s">
        <v>2</v>
      </c>
      <c r="C4">
        <v>1111.1099999999999</v>
      </c>
      <c r="D4" s="3">
        <v>40544</v>
      </c>
      <c r="E4" s="2">
        <f t="shared" ref="E4:E13" si="2">MONTH(D4)</f>
        <v>1</v>
      </c>
      <c r="F4" s="11">
        <f>IF(ISNA(MATCH(B4,$B$1:B3,0)),1,0)</f>
        <v>0</v>
      </c>
      <c r="G4" s="11">
        <f>IF(F4=1,B4,0)</f>
        <v>0</v>
      </c>
      <c r="H4" s="11" t="str">
        <f>B4&amp;"-"&amp;E4</f>
        <v>a-1</v>
      </c>
      <c r="I4" s="11">
        <f>IF(F4=1,SUMIF(H:H,H4,C:C),0)</f>
        <v>0</v>
      </c>
      <c r="J4" s="12">
        <f>IF(E4=VLOOKUP(B4,$B$3:E14,4,FALSE),1,0)</f>
        <v>1</v>
      </c>
      <c r="L4" s="4">
        <v>3</v>
      </c>
      <c r="M4" s="4">
        <f t="shared" si="0"/>
        <v>5</v>
      </c>
      <c r="N4" s="4">
        <f t="shared" si="1"/>
        <v>1111.1199999999999</v>
      </c>
    </row>
    <row r="5" spans="1:14" x14ac:dyDescent="0.25">
      <c r="A5" s="2">
        <v>3</v>
      </c>
      <c r="B5" s="1" t="s">
        <v>0</v>
      </c>
      <c r="C5">
        <v>2222.2199999999998</v>
      </c>
      <c r="D5" s="3">
        <v>40575</v>
      </c>
      <c r="E5" s="2">
        <f t="shared" si="2"/>
        <v>2</v>
      </c>
      <c r="F5" s="11">
        <f>IF(ISNA(MATCH(B5,$B$1:B4,0)),1,0)</f>
        <v>1</v>
      </c>
      <c r="G5" s="11" t="str">
        <f t="shared" ref="G5:G10" si="3">IF(F5=1,B5,0)</f>
        <v>b</v>
      </c>
      <c r="H5" s="11" t="str">
        <f t="shared" ref="H5:H10" si="4">B5&amp;"-"&amp;E5</f>
        <v>b-2</v>
      </c>
      <c r="I5" s="11">
        <f t="shared" ref="I5:I12" si="5">IF(F5=1,SUMIF(H:H,H5,C:C),0)</f>
        <v>12221.32</v>
      </c>
      <c r="J5" s="12">
        <f>IF(E5=VLOOKUP(B5,$B$3:E15,4,FALSE),1,0)</f>
        <v>1</v>
      </c>
      <c r="L5" s="4">
        <v>4</v>
      </c>
      <c r="M5" s="4">
        <f t="shared" si="0"/>
        <v>2</v>
      </c>
      <c r="N5" s="4">
        <f t="shared" si="1"/>
        <v>3334.3900000000003</v>
      </c>
    </row>
    <row r="6" spans="1:14" x14ac:dyDescent="0.25">
      <c r="A6" s="2">
        <v>4</v>
      </c>
      <c r="B6" t="s">
        <v>0</v>
      </c>
      <c r="C6">
        <v>9999.1</v>
      </c>
      <c r="D6" s="3">
        <v>40575</v>
      </c>
      <c r="E6" s="2">
        <f>MONTH(D6)</f>
        <v>2</v>
      </c>
      <c r="F6" s="11">
        <f>IF(ISNA(MATCH(B6,$B$1:B5,0)),1,0)</f>
        <v>0</v>
      </c>
      <c r="G6" s="11">
        <f t="shared" si="3"/>
        <v>0</v>
      </c>
      <c r="H6" s="11" t="str">
        <f t="shared" si="4"/>
        <v>b-2</v>
      </c>
      <c r="I6" s="11">
        <f t="shared" si="5"/>
        <v>0</v>
      </c>
      <c r="J6" s="12">
        <f>IF(E6=VLOOKUP(B6,$B$3:E16,4,FALSE),1,0)</f>
        <v>1</v>
      </c>
      <c r="L6" s="4">
        <v>5</v>
      </c>
      <c r="M6" s="4">
        <f t="shared" si="0"/>
        <v>0</v>
      </c>
      <c r="N6" s="4">
        <f t="shared" si="1"/>
        <v>0</v>
      </c>
    </row>
    <row r="7" spans="1:14" x14ac:dyDescent="0.25">
      <c r="A7" s="2">
        <v>5</v>
      </c>
      <c r="B7" s="1" t="s">
        <v>1</v>
      </c>
      <c r="C7">
        <v>1111.1199999999999</v>
      </c>
      <c r="D7" s="3">
        <v>40603</v>
      </c>
      <c r="E7" s="2">
        <f t="shared" si="2"/>
        <v>3</v>
      </c>
      <c r="F7" s="11">
        <f>IF(ISNA(MATCH(B7,$B$1:B6,0)),1,0)</f>
        <v>1</v>
      </c>
      <c r="G7" s="11" t="str">
        <f t="shared" si="3"/>
        <v>c</v>
      </c>
      <c r="H7" s="11" t="str">
        <f t="shared" si="4"/>
        <v>c-3</v>
      </c>
      <c r="I7" s="11">
        <f t="shared" si="5"/>
        <v>1111.1199999999999</v>
      </c>
      <c r="J7" s="12">
        <f>IF(E7=VLOOKUP(B7,$B$3:E17,4,FALSE),1,0)</f>
        <v>1</v>
      </c>
      <c r="L7" s="4">
        <v>6</v>
      </c>
      <c r="M7" s="4">
        <f t="shared" si="0"/>
        <v>0</v>
      </c>
      <c r="N7" s="4">
        <f t="shared" si="1"/>
        <v>0</v>
      </c>
    </row>
    <row r="8" spans="1:14" x14ac:dyDescent="0.25">
      <c r="A8" s="2">
        <v>6</v>
      </c>
      <c r="B8" t="s">
        <v>2</v>
      </c>
      <c r="C8">
        <v>2222.23</v>
      </c>
      <c r="D8" s="3">
        <v>40603</v>
      </c>
      <c r="E8" s="2">
        <f t="shared" si="2"/>
        <v>3</v>
      </c>
      <c r="F8" s="11">
        <f>IF(ISNA(MATCH(B8,$B$1:B7,0)),1,0)</f>
        <v>0</v>
      </c>
      <c r="G8" s="11">
        <f t="shared" si="3"/>
        <v>0</v>
      </c>
      <c r="H8" s="11" t="str">
        <f t="shared" si="4"/>
        <v>a-3</v>
      </c>
      <c r="I8" s="11">
        <f t="shared" si="5"/>
        <v>0</v>
      </c>
      <c r="J8" s="12">
        <f>IF(E8=VLOOKUP(B8,$B$3:E18,4,FALSE),1,0)</f>
        <v>0</v>
      </c>
      <c r="L8" s="4">
        <v>7</v>
      </c>
      <c r="M8" s="4">
        <f t="shared" si="0"/>
        <v>0</v>
      </c>
      <c r="N8" s="4">
        <f t="shared" si="1"/>
        <v>0</v>
      </c>
    </row>
    <row r="9" spans="1:14" x14ac:dyDescent="0.25">
      <c r="A9" s="2">
        <v>7</v>
      </c>
      <c r="B9" t="s">
        <v>1</v>
      </c>
      <c r="C9">
        <v>9999.1010000000006</v>
      </c>
      <c r="D9" s="3">
        <v>40634</v>
      </c>
      <c r="E9" s="2">
        <f t="shared" si="2"/>
        <v>4</v>
      </c>
      <c r="F9" s="11">
        <f>IF(ISNA(MATCH(B9,$B$1:B8,0)),1,0)</f>
        <v>0</v>
      </c>
      <c r="G9" s="11">
        <f t="shared" si="3"/>
        <v>0</v>
      </c>
      <c r="H9" s="11" t="str">
        <f t="shared" si="4"/>
        <v>c-4</v>
      </c>
      <c r="I9" s="11">
        <f t="shared" si="5"/>
        <v>0</v>
      </c>
      <c r="J9" s="12">
        <f>IF(E9=VLOOKUP(B9,$B$3:E19,4,FALSE),1,0)</f>
        <v>0</v>
      </c>
      <c r="L9" s="4">
        <v>8</v>
      </c>
      <c r="M9" s="4">
        <f t="shared" si="0"/>
        <v>0</v>
      </c>
      <c r="N9" s="4">
        <f t="shared" si="1"/>
        <v>0</v>
      </c>
    </row>
    <row r="10" spans="1:14" x14ac:dyDescent="0.25">
      <c r="A10" s="2">
        <v>8</v>
      </c>
      <c r="B10" s="1" t="s">
        <v>3</v>
      </c>
      <c r="C10">
        <v>1111.1300000000001</v>
      </c>
      <c r="D10" s="3">
        <v>40634</v>
      </c>
      <c r="E10" s="2">
        <f t="shared" si="2"/>
        <v>4</v>
      </c>
      <c r="F10" s="11">
        <f>IF(ISNA(MATCH(B10,$B$1:B9,0)),1,0)</f>
        <v>1</v>
      </c>
      <c r="G10" s="11" t="str">
        <f t="shared" si="3"/>
        <v>d</v>
      </c>
      <c r="H10" s="11" t="str">
        <f t="shared" si="4"/>
        <v>d-4</v>
      </c>
      <c r="I10" s="11">
        <f t="shared" si="5"/>
        <v>2222.2600000000002</v>
      </c>
      <c r="J10" s="12">
        <f>IF(E10=VLOOKUP(B10,$B$3:E20,4,FALSE),1,0)</f>
        <v>1</v>
      </c>
      <c r="L10" s="4">
        <v>9</v>
      </c>
      <c r="M10" s="4">
        <f t="shared" si="0"/>
        <v>0</v>
      </c>
      <c r="N10" s="4">
        <f t="shared" si="1"/>
        <v>0</v>
      </c>
    </row>
    <row r="11" spans="1:14" x14ac:dyDescent="0.25">
      <c r="A11" s="2">
        <v>9</v>
      </c>
      <c r="B11" t="s">
        <v>2</v>
      </c>
      <c r="C11">
        <v>1111.1300000000001</v>
      </c>
      <c r="D11" s="3">
        <v>40634</v>
      </c>
      <c r="E11" s="2">
        <f t="shared" si="2"/>
        <v>4</v>
      </c>
      <c r="F11" s="11">
        <f>IF(ISNA(MATCH(B11,$B$1:B10,0)),1,0)</f>
        <v>0</v>
      </c>
      <c r="G11" s="11">
        <f t="shared" ref="G11:G12" si="6">IF(F11=1,B11,0)</f>
        <v>0</v>
      </c>
      <c r="H11" s="11" t="str">
        <f t="shared" ref="H11:H12" si="7">B11&amp;"-"&amp;E11</f>
        <v>a-4</v>
      </c>
      <c r="I11" s="11">
        <f t="shared" si="5"/>
        <v>0</v>
      </c>
      <c r="J11" s="12">
        <f>IF(E11=VLOOKUP(B11,$B$3:E21,4,FALSE),1,0)</f>
        <v>0</v>
      </c>
      <c r="L11" s="4">
        <v>10</v>
      </c>
      <c r="M11" s="4">
        <f t="shared" si="0"/>
        <v>0</v>
      </c>
      <c r="N11" s="4">
        <f t="shared" si="1"/>
        <v>0</v>
      </c>
    </row>
    <row r="12" spans="1:14" x14ac:dyDescent="0.25">
      <c r="A12" s="2">
        <v>10</v>
      </c>
      <c r="B12" t="s">
        <v>3</v>
      </c>
      <c r="C12">
        <v>1111.1300000000001</v>
      </c>
      <c r="D12" s="3">
        <v>40634</v>
      </c>
      <c r="E12" s="2">
        <f t="shared" si="2"/>
        <v>4</v>
      </c>
      <c r="F12" s="11">
        <f>IF(ISNA(MATCH(B12,$B$1:B11,0)),1,0)</f>
        <v>0</v>
      </c>
      <c r="G12" s="11">
        <f t="shared" si="6"/>
        <v>0</v>
      </c>
      <c r="H12" s="11" t="str">
        <f t="shared" si="7"/>
        <v>d-4</v>
      </c>
      <c r="I12" s="11">
        <f t="shared" si="5"/>
        <v>0</v>
      </c>
      <c r="J12" s="12">
        <f>IF(E12=VLOOKUP(B12,$B$3:E22,4,FALSE),1,0)</f>
        <v>1</v>
      </c>
      <c r="L12" s="4">
        <v>11</v>
      </c>
      <c r="M12" s="4">
        <f t="shared" si="0"/>
        <v>0</v>
      </c>
      <c r="N12" s="4">
        <f t="shared" si="1"/>
        <v>0</v>
      </c>
    </row>
    <row r="13" spans="1:14" x14ac:dyDescent="0.25">
      <c r="A13" s="2">
        <v>11</v>
      </c>
      <c r="B13" s="1" t="s">
        <v>8</v>
      </c>
      <c r="C13">
        <v>1112.1300000000001</v>
      </c>
      <c r="D13" s="3">
        <v>40635</v>
      </c>
      <c r="E13" s="2">
        <f t="shared" si="2"/>
        <v>4</v>
      </c>
      <c r="F13" s="11">
        <f>IF(ISNA(MATCH(B13,$B$1:B12,0)),1,0)</f>
        <v>1</v>
      </c>
      <c r="G13" s="11" t="str">
        <f t="shared" ref="G13" si="8">IF(F13=1,B13,0)</f>
        <v>g</v>
      </c>
      <c r="H13" s="11" t="str">
        <f t="shared" ref="H13" si="9">B13&amp;"-"&amp;E13</f>
        <v>g-4</v>
      </c>
      <c r="I13" s="11">
        <f t="shared" ref="I13" si="10">IF(F13=1,SUMIF(H:H,H13,C:C),0)</f>
        <v>1112.1300000000001</v>
      </c>
      <c r="J13" s="12">
        <f>IF(E13=VLOOKUP(B13,$B$3:E23,4,FALSE),1,0)</f>
        <v>1</v>
      </c>
      <c r="L13" s="4">
        <v>12</v>
      </c>
      <c r="M13" s="4">
        <f t="shared" si="0"/>
        <v>0</v>
      </c>
      <c r="N13" s="4">
        <f t="shared" si="1"/>
        <v>0</v>
      </c>
    </row>
    <row r="14" spans="1:14" x14ac:dyDescent="0.25">
      <c r="H14" s="2"/>
      <c r="N14" s="2"/>
    </row>
    <row r="15" spans="1:14" x14ac:dyDescent="0.25">
      <c r="B15" s="7" t="s">
        <v>16</v>
      </c>
      <c r="C15" s="8">
        <v>1</v>
      </c>
      <c r="H15" s="2"/>
      <c r="N15" s="2"/>
    </row>
    <row r="16" spans="1:14" x14ac:dyDescent="0.25">
      <c r="H16" s="2"/>
    </row>
    <row r="17" spans="2:8" x14ac:dyDescent="0.25">
      <c r="B17" s="7" t="s">
        <v>14</v>
      </c>
      <c r="C17" s="7" t="s">
        <v>15</v>
      </c>
      <c r="E17"/>
      <c r="H17" s="2"/>
    </row>
    <row r="18" spans="2:8" x14ac:dyDescent="0.25">
      <c r="B18" s="7" t="s">
        <v>13</v>
      </c>
      <c r="C18">
        <v>1</v>
      </c>
      <c r="D18">
        <v>2</v>
      </c>
      <c r="E18">
        <v>3</v>
      </c>
      <c r="F18">
        <v>4</v>
      </c>
      <c r="G18" t="s">
        <v>12</v>
      </c>
      <c r="H18" s="2"/>
    </row>
    <row r="19" spans="2:8" x14ac:dyDescent="0.25">
      <c r="B19" s="8" t="s">
        <v>2</v>
      </c>
      <c r="C19" s="9">
        <v>1111.1099999999999</v>
      </c>
      <c r="D19" s="9"/>
      <c r="E19" s="9"/>
      <c r="F19" s="9"/>
      <c r="G19" s="9">
        <v>1111.1099999999999</v>
      </c>
      <c r="H19" s="2"/>
    </row>
    <row r="20" spans="2:8" x14ac:dyDescent="0.25">
      <c r="B20" s="8" t="s">
        <v>0</v>
      </c>
      <c r="C20" s="9"/>
      <c r="D20" s="9">
        <v>12221.32</v>
      </c>
      <c r="E20" s="9"/>
      <c r="F20" s="9"/>
      <c r="G20" s="9">
        <v>12221.32</v>
      </c>
    </row>
    <row r="21" spans="2:8" x14ac:dyDescent="0.25">
      <c r="B21" s="8" t="s">
        <v>1</v>
      </c>
      <c r="C21" s="9"/>
      <c r="D21" s="9"/>
      <c r="E21" s="9">
        <v>1111.1199999999999</v>
      </c>
      <c r="F21" s="9"/>
      <c r="G21" s="9">
        <v>1111.1199999999999</v>
      </c>
    </row>
    <row r="22" spans="2:8" x14ac:dyDescent="0.25">
      <c r="B22" s="8" t="s">
        <v>3</v>
      </c>
      <c r="C22" s="9"/>
      <c r="D22" s="9"/>
      <c r="E22" s="9"/>
      <c r="F22" s="9">
        <v>2222.2600000000002</v>
      </c>
      <c r="G22" s="9">
        <v>2222.2600000000002</v>
      </c>
    </row>
    <row r="23" spans="2:8" x14ac:dyDescent="0.25">
      <c r="B23" s="8" t="s">
        <v>8</v>
      </c>
      <c r="C23" s="9"/>
      <c r="D23" s="9"/>
      <c r="E23" s="9"/>
      <c r="F23" s="9">
        <v>1112.1300000000001</v>
      </c>
      <c r="G23" s="9">
        <v>1112.1300000000001</v>
      </c>
    </row>
    <row r="24" spans="2:8" x14ac:dyDescent="0.25">
      <c r="B24" s="8" t="s">
        <v>12</v>
      </c>
      <c r="C24" s="9">
        <v>1111.1099999999999</v>
      </c>
      <c r="D24" s="9">
        <v>12221.32</v>
      </c>
      <c r="E24" s="9">
        <v>1111.1199999999999</v>
      </c>
      <c r="F24" s="9">
        <v>3334.3900000000003</v>
      </c>
      <c r="G24" s="9">
        <v>17777.939999999999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AB Lietuvos energija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Rimas</dc:creator>
  <cp:lastModifiedBy>Genadijus Poplavskis</cp:lastModifiedBy>
  <dcterms:created xsi:type="dcterms:W3CDTF">2011-03-04T10:28:26Z</dcterms:created>
  <dcterms:modified xsi:type="dcterms:W3CDTF">2011-03-07T08:56:14Z</dcterms:modified>
</cp:coreProperties>
</file>